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ccounting Files\AR\Tuition\"/>
    </mc:Choice>
  </mc:AlternateContent>
  <xr:revisionPtr revIDLastSave="0" documentId="13_ncr:1_{202D1DA3-10F3-4A6B-8142-7A6FC5742576}" xr6:coauthVersionLast="47" xr6:coauthVersionMax="47" xr10:uidLastSave="{00000000-0000-0000-0000-000000000000}"/>
  <bookViews>
    <workbookView xWindow="-120" yWindow="-120" windowWidth="29040" windowHeight="15840" xr2:uid="{2A2B3835-62E8-434F-B942-E69353946D2C}"/>
  </bookViews>
  <sheets>
    <sheet name="Sheet1" sheetId="1" r:id="rId1"/>
  </sheets>
  <definedNames>
    <definedName name="_xlnm.Print_Area" localSheetId="0">Sheet1!$A$1:$J$43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E14" i="1" l="1"/>
  <c r="J30" i="1" l="1"/>
  <c r="D15" i="1"/>
  <c r="E15" i="1"/>
  <c r="D14" i="1"/>
  <c r="E13" i="1"/>
  <c r="D13" i="1"/>
  <c r="E12" i="1"/>
  <c r="D12" i="1"/>
  <c r="J34" i="1" l="1"/>
  <c r="E24" i="1"/>
  <c r="I24" i="1" s="1"/>
  <c r="E23" i="1"/>
  <c r="I23" i="1" s="1"/>
  <c r="E22" i="1"/>
  <c r="I22" i="1" s="1"/>
  <c r="E21" i="1"/>
  <c r="I21" i="1" s="1"/>
  <c r="E20" i="1"/>
  <c r="E9" i="1" l="1"/>
  <c r="D9" i="1"/>
  <c r="J20" i="1" l="1"/>
  <c r="D25" i="1" l="1"/>
  <c r="I31" i="1" l="1"/>
  <c r="J31" i="1" s="1"/>
  <c r="I32" i="1"/>
  <c r="J32" i="1" s="1"/>
  <c r="J24" i="1"/>
  <c r="J23" i="1"/>
  <c r="J22" i="1"/>
  <c r="J21" i="1"/>
  <c r="J25" i="1" l="1"/>
  <c r="J28" i="1" l="1"/>
  <c r="J29" i="1"/>
  <c r="J27" i="1"/>
  <c r="J37" i="1" l="1"/>
</calcChain>
</file>

<file path=xl/sharedStrings.xml><?xml version="1.0" encoding="utf-8"?>
<sst xmlns="http://schemas.openxmlformats.org/spreadsheetml/2006/main" count="65" uniqueCount="62">
  <si>
    <t>1)</t>
  </si>
  <si>
    <t>2)</t>
  </si>
  <si>
    <t>3)</t>
  </si>
  <si>
    <t>4)</t>
  </si>
  <si>
    <t>Name</t>
  </si>
  <si>
    <t>Grade</t>
  </si>
  <si>
    <t>Y</t>
  </si>
  <si>
    <t>Monthly</t>
  </si>
  <si>
    <t>Yearly</t>
  </si>
  <si>
    <t>Discounts:</t>
  </si>
  <si>
    <t>Constituent</t>
  </si>
  <si>
    <t>Tuition</t>
  </si>
  <si>
    <t>Tution Rate:</t>
  </si>
  <si>
    <t>5)</t>
  </si>
  <si>
    <t>N</t>
  </si>
  <si>
    <t>If Yes, what church holds your membership?</t>
  </si>
  <si>
    <t>Fruita</t>
  </si>
  <si>
    <t>Palisade</t>
  </si>
  <si>
    <t>GJ</t>
  </si>
  <si>
    <t>Other:</t>
  </si>
  <si>
    <t>Constituent?</t>
  </si>
  <si>
    <t>Signature</t>
  </si>
  <si>
    <t>Date</t>
  </si>
  <si>
    <t>Discount</t>
  </si>
  <si>
    <t>Yearly Tuition Totals</t>
  </si>
  <si>
    <t>Multi-Student Discount</t>
  </si>
  <si>
    <t>Total # of Students Enrolling:</t>
  </si>
  <si>
    <t>(10 months)</t>
  </si>
  <si>
    <t>1)  I am paying in 10 monthly installments</t>
  </si>
  <si>
    <t>3)  I am paying the year in full</t>
  </si>
  <si>
    <t>(Please specify)</t>
  </si>
  <si>
    <t>Year Paid In Full</t>
  </si>
  <si>
    <t>Church Sponsorship Amount</t>
  </si>
  <si>
    <t>I am able to make a monthly financial commitment of:</t>
  </si>
  <si>
    <t>Name:</t>
  </si>
  <si>
    <t>Tuition Worksheet</t>
  </si>
  <si>
    <t>Students:</t>
  </si>
  <si>
    <t>Month</t>
  </si>
  <si>
    <t>Year</t>
  </si>
  <si>
    <t>Other Sponsorship Amount</t>
  </si>
  <si>
    <t>2)  I am paying in 12 monthly installments</t>
  </si>
  <si>
    <r>
      <t xml:space="preserve">I 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 xml:space="preserve"> requesting Financial Assistance</t>
    </r>
  </si>
  <si>
    <r>
      <t xml:space="preserve">I am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requesting Financial Assistance</t>
    </r>
  </si>
  <si>
    <t>Total Tuition:</t>
  </si>
  <si>
    <t>2nd Child = 5%</t>
  </si>
  <si>
    <t>Early Registration April 5th OR</t>
  </si>
  <si>
    <t>3rd + Children = 10%</t>
  </si>
  <si>
    <t>Year Paid in Full Aug 24th - 5%</t>
  </si>
  <si>
    <t>Year Paid By Semester</t>
  </si>
  <si>
    <t>Little Lambs Discount</t>
  </si>
  <si>
    <t>Early Discount - April 5th</t>
  </si>
  <si>
    <t>Early Discount - May 31</t>
  </si>
  <si>
    <t xml:space="preserve">4)  I am paying by Semester </t>
  </si>
  <si>
    <t>5)  Other Arrangements</t>
  </si>
  <si>
    <t>Year Paid by Semester Plan - 2%</t>
  </si>
  <si>
    <t>Please Fill in the Highlighted Areas</t>
  </si>
  <si>
    <t>Constituent 10%</t>
  </si>
  <si>
    <t>Early Registration May 31st</t>
  </si>
  <si>
    <t>Little Lambs = 5%</t>
  </si>
  <si>
    <t>Payment Options (Choose 1 of the 5):</t>
  </si>
  <si>
    <t>Financial Agreement</t>
  </si>
  <si>
    <t>School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</si>
</sst>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Forte"/>
      <family val="4"/>
    </font>
    <font>
      <sz val="16"/>
      <color theme="1"/>
      <name val="Forte"/>
      <family val="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4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0" fillId="0" borderId="7" xfId="0" applyBorder="1" applyProtection="1"/>
    <xf numFmtId="0" fontId="0" fillId="0" borderId="6" xfId="0" applyFill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left" vertical="top"/>
    </xf>
    <xf numFmtId="0" fontId="3" fillId="0" borderId="0" xfId="0" applyFont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horizontal="center" wrapText="1"/>
    </xf>
    <xf numFmtId="0" fontId="0" fillId="0" borderId="8" xfId="0" applyBorder="1"/>
    <xf numFmtId="0" fontId="0" fillId="0" borderId="1" xfId="0" applyBorder="1"/>
    <xf numFmtId="0" fontId="0" fillId="0" borderId="9" xfId="0" applyBorder="1" applyProtection="1"/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</xf>
    <xf numFmtId="0" fontId="3" fillId="0" borderId="1" xfId="0" applyFont="1" applyBorder="1" applyAlignment="1" applyProtection="1"/>
    <xf numFmtId="0" fontId="0" fillId="2" borderId="16" xfId="0" applyFill="1" applyBorder="1" applyProtection="1">
      <protection locked="0"/>
    </xf>
    <xf numFmtId="0" fontId="0" fillId="0" borderId="8" xfId="0" applyBorder="1" applyAlignment="1" applyProtection="1">
      <alignment horizontal="left" vertical="top"/>
    </xf>
    <xf numFmtId="0" fontId="0" fillId="0" borderId="9" xfId="0" applyBorder="1"/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164" fontId="0" fillId="0" borderId="15" xfId="0" applyNumberFormat="1" applyBorder="1" applyAlignment="1" applyProtection="1">
      <alignment horizontal="center"/>
    </xf>
    <xf numFmtId="0" fontId="0" fillId="0" borderId="3" xfId="0" applyFill="1" applyBorder="1" applyAlignment="1" applyProtection="1"/>
    <xf numFmtId="164" fontId="0" fillId="2" borderId="18" xfId="0" applyNumberFormat="1" applyFill="1" applyBorder="1" applyAlignment="1" applyProtection="1">
      <alignment horizontal="center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</xf>
    <xf numFmtId="0" fontId="5" fillId="0" borderId="0" xfId="0" applyFont="1" applyBorder="1" applyProtection="1"/>
    <xf numFmtId="164" fontId="0" fillId="0" borderId="8" xfId="0" applyNumberFormat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0" borderId="2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0" fillId="2" borderId="14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0" fillId="0" borderId="7" xfId="0" applyBorder="1"/>
    <xf numFmtId="0" fontId="3" fillId="0" borderId="9" xfId="0" applyFont="1" applyBorder="1" applyAlignment="1" applyProtection="1"/>
    <xf numFmtId="0" fontId="0" fillId="0" borderId="1" xfId="0" applyFill="1" applyBorder="1" applyProtection="1"/>
    <xf numFmtId="0" fontId="0" fillId="0" borderId="6" xfId="0" applyBorder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EDD5-0085-4F4D-822B-CBF20D5EC640}">
  <dimension ref="A1:J47"/>
  <sheetViews>
    <sheetView showZeros="0" tabSelected="1" view="pageLayout" zoomScale="125" zoomScaleNormal="100" zoomScalePageLayoutView="125" workbookViewId="0">
      <selection activeCell="G13" sqref="G13"/>
    </sheetView>
  </sheetViews>
  <sheetFormatPr defaultRowHeight="15" x14ac:dyDescent="0.25"/>
  <cols>
    <col min="1" max="1" width="2.85546875" customWidth="1"/>
    <col min="2" max="2" width="23.140625" customWidth="1"/>
    <col min="3" max="3" width="2.28515625" customWidth="1"/>
    <col min="6" max="6" width="2.85546875" customWidth="1"/>
    <col min="7" max="7" width="3" customWidth="1"/>
    <col min="8" max="8" width="12.140625" customWidth="1"/>
    <col min="9" max="10" width="13.5703125" customWidth="1"/>
  </cols>
  <sheetData>
    <row r="1" spans="1:10" ht="17.25" customHeight="1" x14ac:dyDescent="0.35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7.25" customHeight="1" x14ac:dyDescent="0.35">
      <c r="A2" s="90" t="s">
        <v>61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15.75" customHeight="1" x14ac:dyDescent="0.25">
      <c r="A3" s="93" t="s">
        <v>55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x14ac:dyDescent="0.25">
      <c r="A4" s="4" t="s">
        <v>34</v>
      </c>
      <c r="B4" s="5"/>
      <c r="C4" s="5"/>
      <c r="D4" s="82"/>
      <c r="E4" s="83"/>
      <c r="F4" s="83"/>
      <c r="G4" s="83"/>
      <c r="H4" s="83"/>
      <c r="I4" s="83"/>
      <c r="J4" s="84"/>
    </row>
    <row r="5" spans="1:10" ht="19.5" customHeight="1" x14ac:dyDescent="0.25">
      <c r="A5" s="2"/>
      <c r="B5" s="3"/>
      <c r="C5" s="3"/>
      <c r="D5" s="70" t="s">
        <v>7</v>
      </c>
      <c r="E5" s="71" t="s">
        <v>8</v>
      </c>
      <c r="F5" s="8"/>
      <c r="G5" s="2" t="s">
        <v>20</v>
      </c>
      <c r="H5" s="2"/>
      <c r="I5" s="17"/>
      <c r="J5" s="17"/>
    </row>
    <row r="6" spans="1:10" x14ac:dyDescent="0.25">
      <c r="A6" s="4" t="s">
        <v>12</v>
      </c>
      <c r="B6" s="5"/>
      <c r="C6" s="5"/>
      <c r="D6" s="6">
        <v>435</v>
      </c>
      <c r="E6" s="7">
        <v>4350</v>
      </c>
      <c r="F6" s="6"/>
      <c r="G6" s="4"/>
      <c r="H6" s="5"/>
      <c r="I6" s="8" t="s">
        <v>6</v>
      </c>
      <c r="J6" s="9" t="s">
        <v>14</v>
      </c>
    </row>
    <row r="7" spans="1:10" ht="12" customHeight="1" x14ac:dyDescent="0.25">
      <c r="A7" s="4"/>
      <c r="B7" s="5"/>
      <c r="C7" s="5"/>
      <c r="D7" s="10" t="s">
        <v>27</v>
      </c>
      <c r="E7" s="7"/>
      <c r="F7" s="6"/>
      <c r="G7" s="4" t="s">
        <v>15</v>
      </c>
      <c r="H7" s="5"/>
      <c r="I7" s="5"/>
      <c r="J7" s="11"/>
    </row>
    <row r="8" spans="1:10" ht="18" customHeight="1" x14ac:dyDescent="0.25">
      <c r="A8" s="4" t="s">
        <v>9</v>
      </c>
      <c r="B8" s="5"/>
      <c r="C8" s="5"/>
      <c r="D8" s="6"/>
      <c r="E8" s="7"/>
      <c r="F8" s="5"/>
      <c r="G8" s="20"/>
      <c r="H8" s="19" t="s">
        <v>16</v>
      </c>
      <c r="I8" s="19" t="s">
        <v>18</v>
      </c>
      <c r="J8" s="21" t="s">
        <v>17</v>
      </c>
    </row>
    <row r="9" spans="1:10" ht="18" customHeight="1" x14ac:dyDescent="0.25">
      <c r="A9" s="4"/>
      <c r="B9" s="5" t="s">
        <v>56</v>
      </c>
      <c r="C9" s="5"/>
      <c r="D9" s="6">
        <f>-$D$6*10%</f>
        <v>-43.5</v>
      </c>
      <c r="E9" s="7">
        <f>-$E$6*10%</f>
        <v>-435</v>
      </c>
      <c r="F9" s="6"/>
      <c r="G9" s="20"/>
      <c r="H9" s="32"/>
      <c r="I9" s="17"/>
      <c r="J9" s="17"/>
    </row>
    <row r="10" spans="1:10" ht="18" customHeight="1" x14ac:dyDescent="0.25">
      <c r="A10" s="4"/>
      <c r="B10" s="5" t="s">
        <v>45</v>
      </c>
      <c r="C10" s="5"/>
      <c r="D10" s="6"/>
      <c r="E10" s="7">
        <v>-150</v>
      </c>
      <c r="F10" s="6"/>
      <c r="G10" s="12"/>
      <c r="H10" s="54" t="s">
        <v>19</v>
      </c>
      <c r="I10" s="85"/>
      <c r="J10" s="86"/>
    </row>
    <row r="11" spans="1:10" ht="18" customHeight="1" x14ac:dyDescent="0.25">
      <c r="A11" s="4"/>
      <c r="B11" s="5" t="s">
        <v>57</v>
      </c>
      <c r="C11" s="5"/>
      <c r="D11" s="6"/>
      <c r="E11" s="7">
        <v>-75</v>
      </c>
      <c r="F11" s="6"/>
      <c r="G11" s="13"/>
      <c r="H11" s="14"/>
      <c r="I11" s="14"/>
      <c r="J11" s="31"/>
    </row>
    <row r="12" spans="1:10" ht="18" customHeight="1" x14ac:dyDescent="0.25">
      <c r="A12" s="4"/>
      <c r="B12" s="5" t="s">
        <v>44</v>
      </c>
      <c r="C12" s="5"/>
      <c r="D12" s="6">
        <f>-$D$6*0.05</f>
        <v>-21.75</v>
      </c>
      <c r="E12" s="7">
        <f>-$E$6*0.05</f>
        <v>-217.5</v>
      </c>
      <c r="F12" s="6"/>
      <c r="G12" s="44"/>
      <c r="H12" s="45"/>
      <c r="I12" s="45"/>
      <c r="J12" s="46"/>
    </row>
    <row r="13" spans="1:10" ht="15" customHeight="1" x14ac:dyDescent="0.25">
      <c r="A13" s="4"/>
      <c r="B13" s="5" t="s">
        <v>46</v>
      </c>
      <c r="C13" s="5"/>
      <c r="D13" s="6">
        <f>-$D$6*0.1</f>
        <v>-43.5</v>
      </c>
      <c r="E13" s="7">
        <f>-$E$6*0.1</f>
        <v>-435</v>
      </c>
      <c r="F13" s="6"/>
      <c r="G13" s="69"/>
      <c r="H13" s="12" t="s">
        <v>42</v>
      </c>
      <c r="I13" s="5"/>
      <c r="J13" s="11"/>
    </row>
    <row r="14" spans="1:10" ht="15" customHeight="1" x14ac:dyDescent="0.25">
      <c r="A14" s="4"/>
      <c r="B14" s="72" t="s">
        <v>47</v>
      </c>
      <c r="C14" s="5"/>
      <c r="D14" s="6">
        <f>-$D$6*0.05</f>
        <v>-21.75</v>
      </c>
      <c r="E14" s="7">
        <f>-$E$6*0.05</f>
        <v>-217.5</v>
      </c>
      <c r="F14" s="6"/>
      <c r="G14" s="17"/>
      <c r="H14" s="5" t="s">
        <v>41</v>
      </c>
      <c r="I14" s="5"/>
      <c r="J14" s="11"/>
    </row>
    <row r="15" spans="1:10" ht="18" customHeight="1" x14ac:dyDescent="0.25">
      <c r="A15" s="4"/>
      <c r="B15" s="5" t="s">
        <v>54</v>
      </c>
      <c r="C15" s="5"/>
      <c r="D15" s="6">
        <f>-$D$6*0.02</f>
        <v>-8.7000000000000011</v>
      </c>
      <c r="E15" s="7">
        <f>-$E$6*0.02</f>
        <v>-87</v>
      </c>
      <c r="G15" s="77"/>
      <c r="H15" s="1"/>
      <c r="I15" s="1"/>
      <c r="J15" s="74"/>
    </row>
    <row r="16" spans="1:10" ht="18" customHeight="1" x14ac:dyDescent="0.25">
      <c r="A16" s="13"/>
      <c r="B16" s="76" t="s">
        <v>58</v>
      </c>
      <c r="C16" s="30"/>
      <c r="D16" s="30"/>
      <c r="E16" s="41"/>
      <c r="F16" s="6"/>
      <c r="G16" s="53"/>
      <c r="H16" s="14"/>
      <c r="I16" s="14"/>
      <c r="J16" s="31"/>
    </row>
    <row r="17" spans="1:10" ht="12.75" customHeight="1" x14ac:dyDescent="0.25">
      <c r="A17" s="78" t="s">
        <v>35</v>
      </c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10.5" customHeight="1" x14ac:dyDescent="0.25">
      <c r="A18" s="4" t="s">
        <v>36</v>
      </c>
      <c r="B18" s="5"/>
      <c r="C18" s="5"/>
      <c r="D18" s="5"/>
      <c r="E18" s="5"/>
      <c r="F18" s="5"/>
      <c r="G18" s="5"/>
      <c r="H18" s="5"/>
      <c r="I18" s="5"/>
      <c r="J18" s="11"/>
    </row>
    <row r="19" spans="1:10" ht="25.5" customHeight="1" x14ac:dyDescent="0.25">
      <c r="A19" s="4"/>
      <c r="B19" s="5" t="s">
        <v>4</v>
      </c>
      <c r="C19" s="5"/>
      <c r="D19" s="16" t="s">
        <v>5</v>
      </c>
      <c r="E19" s="8" t="s">
        <v>11</v>
      </c>
      <c r="F19" s="8"/>
      <c r="G19" s="5"/>
      <c r="H19" s="5"/>
      <c r="I19" s="16" t="s">
        <v>25</v>
      </c>
      <c r="J19" s="28" t="s">
        <v>24</v>
      </c>
    </row>
    <row r="20" spans="1:10" x14ac:dyDescent="0.25">
      <c r="A20" s="4" t="s">
        <v>0</v>
      </c>
      <c r="B20" s="33"/>
      <c r="C20" s="22"/>
      <c r="D20" s="34"/>
      <c r="E20" s="6">
        <f>IF(D20&gt;0,$E$6,0)</f>
        <v>0</v>
      </c>
      <c r="F20" s="6"/>
      <c r="G20" s="5"/>
      <c r="H20" s="5"/>
      <c r="I20" s="6"/>
      <c r="J20" s="7">
        <f>+E20-I20</f>
        <v>0</v>
      </c>
    </row>
    <row r="21" spans="1:10" x14ac:dyDescent="0.25">
      <c r="A21" s="4" t="s">
        <v>1</v>
      </c>
      <c r="B21" s="33"/>
      <c r="C21" s="22"/>
      <c r="D21" s="34"/>
      <c r="E21" s="6">
        <f t="shared" ref="E21:E24" si="0">IF(D21&gt;0,$E$6,0)</f>
        <v>0</v>
      </c>
      <c r="F21" s="6"/>
      <c r="G21" s="5"/>
      <c r="H21" s="5"/>
      <c r="I21" s="6">
        <f>+E21*5%</f>
        <v>0</v>
      </c>
      <c r="J21" s="7">
        <f>+E21-I21</f>
        <v>0</v>
      </c>
    </row>
    <row r="22" spans="1:10" x14ac:dyDescent="0.25">
      <c r="A22" s="4" t="s">
        <v>2</v>
      </c>
      <c r="B22" s="33"/>
      <c r="C22" s="22"/>
      <c r="D22" s="34"/>
      <c r="E22" s="6">
        <f t="shared" si="0"/>
        <v>0</v>
      </c>
      <c r="F22" s="6"/>
      <c r="G22" s="5"/>
      <c r="H22" s="5"/>
      <c r="I22" s="6">
        <f>+E22*10%</f>
        <v>0</v>
      </c>
      <c r="J22" s="7">
        <f>+E22-I22</f>
        <v>0</v>
      </c>
    </row>
    <row r="23" spans="1:10" x14ac:dyDescent="0.25">
      <c r="A23" s="4" t="s">
        <v>3</v>
      </c>
      <c r="B23" s="33"/>
      <c r="C23" s="22"/>
      <c r="D23" s="34"/>
      <c r="E23" s="6">
        <f t="shared" si="0"/>
        <v>0</v>
      </c>
      <c r="F23" s="6"/>
      <c r="G23" s="5"/>
      <c r="H23" s="5"/>
      <c r="I23" s="6">
        <f>+E23*10%</f>
        <v>0</v>
      </c>
      <c r="J23" s="7">
        <f>+E23-I23</f>
        <v>0</v>
      </c>
    </row>
    <row r="24" spans="1:10" ht="15.75" thickBot="1" x14ac:dyDescent="0.3">
      <c r="A24" s="4" t="s">
        <v>13</v>
      </c>
      <c r="B24" s="33"/>
      <c r="C24" s="22"/>
      <c r="D24" s="34"/>
      <c r="E24" s="6">
        <f t="shared" si="0"/>
        <v>0</v>
      </c>
      <c r="F24" s="6"/>
      <c r="G24" s="5"/>
      <c r="H24" s="5"/>
      <c r="I24" s="6">
        <f>+E24*10%</f>
        <v>0</v>
      </c>
      <c r="J24" s="7">
        <f>+E24-I24</f>
        <v>0</v>
      </c>
    </row>
    <row r="25" spans="1:10" ht="15.75" thickBot="1" x14ac:dyDescent="0.3">
      <c r="A25" s="4"/>
      <c r="B25" s="5" t="s">
        <v>26</v>
      </c>
      <c r="C25" s="5"/>
      <c r="D25" s="8">
        <f>IF(D20&gt;0,1,0)+IF(D21&gt;0,1,0)+IF(D22&gt;0,1,0)+IF(D23&gt;0,1,0)+IF(D24&gt;0,1,0)</f>
        <v>0</v>
      </c>
      <c r="E25" s="6"/>
      <c r="F25" s="6"/>
      <c r="G25" s="5"/>
      <c r="H25" s="5"/>
      <c r="I25" s="6"/>
      <c r="J25" s="65">
        <f>IF(D25=1,J20,IF(D25=2,J20+J21,IF(D25=3,J20+J21+J22,IF(D25=4,J20+J21+J22+J23,IF(D25&gt;4,J20+J21+J22+J23+J24,0)))))</f>
        <v>0</v>
      </c>
    </row>
    <row r="26" spans="1:10" ht="13.5" customHeight="1" x14ac:dyDescent="0.25">
      <c r="A26" s="2" t="s">
        <v>9</v>
      </c>
      <c r="B26" s="3"/>
      <c r="C26" s="3"/>
      <c r="D26" s="57" t="s">
        <v>6</v>
      </c>
      <c r="E26" s="57" t="s">
        <v>14</v>
      </c>
      <c r="F26" s="3"/>
      <c r="G26" s="3"/>
      <c r="H26" s="3"/>
      <c r="I26" s="57"/>
      <c r="J26" s="56" t="s">
        <v>23</v>
      </c>
    </row>
    <row r="27" spans="1:10" x14ac:dyDescent="0.25">
      <c r="A27" s="4"/>
      <c r="B27" s="5" t="s">
        <v>10</v>
      </c>
      <c r="C27" s="5"/>
      <c r="D27" s="59"/>
      <c r="E27" s="59"/>
      <c r="F27" s="5"/>
      <c r="G27" s="5"/>
      <c r="H27" s="5"/>
      <c r="I27" s="55"/>
      <c r="J27" s="36">
        <f>IF(I5="Y",J25*10%,0)</f>
        <v>0</v>
      </c>
    </row>
    <row r="28" spans="1:10" ht="15.75" customHeight="1" x14ac:dyDescent="0.25">
      <c r="A28" s="4"/>
      <c r="B28" s="5" t="s">
        <v>31</v>
      </c>
      <c r="C28" s="5"/>
      <c r="D28" s="17"/>
      <c r="E28" s="17"/>
      <c r="F28" s="5"/>
      <c r="G28" s="5"/>
      <c r="H28" s="5"/>
      <c r="I28" s="55"/>
      <c r="J28" s="35">
        <f>IF(D28="Y",J25*5%,0)</f>
        <v>0</v>
      </c>
    </row>
    <row r="29" spans="1:10" ht="15.75" customHeight="1" x14ac:dyDescent="0.25">
      <c r="A29" s="4"/>
      <c r="B29" s="72" t="s">
        <v>48</v>
      </c>
      <c r="C29" s="5"/>
      <c r="D29" s="17"/>
      <c r="E29" s="17"/>
      <c r="F29" s="5"/>
      <c r="G29" s="5"/>
      <c r="H29" s="5"/>
      <c r="I29" s="68"/>
      <c r="J29" s="35">
        <f>IF(D29="Y",$J$25*2%,0)</f>
        <v>0</v>
      </c>
    </row>
    <row r="30" spans="1:10" ht="15.75" customHeight="1" x14ac:dyDescent="0.25">
      <c r="A30" s="4"/>
      <c r="B30" s="72" t="s">
        <v>49</v>
      </c>
      <c r="C30" s="5"/>
      <c r="D30" s="17"/>
      <c r="E30" s="17"/>
      <c r="F30" s="5"/>
      <c r="G30" s="5"/>
      <c r="H30" s="5"/>
      <c r="I30" s="68"/>
      <c r="J30" s="35">
        <f>IF(D30="Y",$E$6*0.05,0)</f>
        <v>0</v>
      </c>
    </row>
    <row r="31" spans="1:10" ht="15.75" customHeight="1" x14ac:dyDescent="0.25">
      <c r="A31" s="4"/>
      <c r="B31" s="72" t="s">
        <v>50</v>
      </c>
      <c r="C31" s="5"/>
      <c r="D31" s="17"/>
      <c r="E31" s="17"/>
      <c r="F31" s="5"/>
      <c r="G31" s="5"/>
      <c r="H31" s="5"/>
      <c r="I31" s="60">
        <f>IF(D31="Y",D25,0)</f>
        <v>0</v>
      </c>
      <c r="J31" s="47">
        <f>IF(D31="Y",$I$31*150,0)</f>
        <v>0</v>
      </c>
    </row>
    <row r="32" spans="1:10" ht="15.75" customHeight="1" thickBot="1" x14ac:dyDescent="0.3">
      <c r="A32" s="13"/>
      <c r="B32" s="14" t="s">
        <v>51</v>
      </c>
      <c r="C32" s="14"/>
      <c r="D32" s="17"/>
      <c r="E32" s="17"/>
      <c r="F32" s="14"/>
      <c r="G32" s="14"/>
      <c r="H32" s="14"/>
      <c r="I32" s="60">
        <f>IF(D32="Y",D25,0)</f>
        <v>0</v>
      </c>
      <c r="J32" s="47">
        <f>IF(D32="Y",$I$32*75,0)</f>
        <v>0</v>
      </c>
    </row>
    <row r="33" spans="1:10" ht="15.75" customHeight="1" thickBot="1" x14ac:dyDescent="0.3">
      <c r="A33" s="61"/>
      <c r="B33" s="62"/>
      <c r="C33" s="62"/>
      <c r="D33" s="62"/>
      <c r="E33" s="62"/>
      <c r="F33" s="62"/>
      <c r="G33" s="62"/>
      <c r="H33" s="62"/>
      <c r="I33" s="63" t="s">
        <v>43</v>
      </c>
      <c r="J33" s="64">
        <f>+J25-J27-J28-J32-J29-J30-J31</f>
        <v>0</v>
      </c>
    </row>
    <row r="34" spans="1:10" ht="17.25" customHeight="1" thickBot="1" x14ac:dyDescent="0.3">
      <c r="A34" s="44"/>
      <c r="B34" s="48" t="s">
        <v>33</v>
      </c>
      <c r="C34" s="45"/>
      <c r="D34" s="45"/>
      <c r="E34" s="45"/>
      <c r="F34" s="45"/>
      <c r="G34" s="45"/>
      <c r="H34" s="45"/>
      <c r="I34" s="49"/>
      <c r="J34" s="58">
        <f>+I34*10</f>
        <v>0</v>
      </c>
    </row>
    <row r="35" spans="1:10" ht="12.75" customHeight="1" x14ac:dyDescent="0.25">
      <c r="A35" s="29"/>
      <c r="B35" s="42"/>
      <c r="C35" s="42"/>
      <c r="D35" s="42"/>
      <c r="E35" s="42"/>
      <c r="F35" s="14"/>
      <c r="G35" s="30"/>
      <c r="H35" s="30"/>
      <c r="I35" s="43" t="s">
        <v>37</v>
      </c>
      <c r="J35" s="15" t="s">
        <v>38</v>
      </c>
    </row>
    <row r="36" spans="1:10" ht="15.75" thickBot="1" x14ac:dyDescent="0.3">
      <c r="A36" s="44"/>
      <c r="B36" s="81" t="s">
        <v>32</v>
      </c>
      <c r="C36" s="81"/>
      <c r="D36" s="81"/>
      <c r="E36" s="81"/>
      <c r="F36" s="3"/>
      <c r="G36" s="45"/>
      <c r="H36" s="45"/>
      <c r="I36" s="3"/>
      <c r="J36" s="50"/>
    </row>
    <row r="37" spans="1:10" x14ac:dyDescent="0.25">
      <c r="A37" s="29"/>
      <c r="B37" s="42" t="s">
        <v>39</v>
      </c>
      <c r="C37" s="42"/>
      <c r="D37" s="42"/>
      <c r="E37" s="42"/>
      <c r="F37" s="14"/>
      <c r="G37" s="30"/>
      <c r="H37" s="30"/>
      <c r="I37" s="14"/>
      <c r="J37" s="51">
        <f>IF(G14&gt;0,+J25-J27-J28-J32-J34-J36,0)</f>
        <v>0</v>
      </c>
    </row>
    <row r="38" spans="1:10" ht="15" customHeight="1" thickBot="1" x14ac:dyDescent="0.3">
      <c r="A38" s="2" t="s">
        <v>59</v>
      </c>
      <c r="B38" s="3"/>
      <c r="C38" s="3"/>
      <c r="D38" s="3"/>
      <c r="E38" s="3"/>
      <c r="F38" s="3"/>
      <c r="G38" s="3"/>
      <c r="H38" s="3"/>
      <c r="I38" s="3"/>
      <c r="J38" s="73"/>
    </row>
    <row r="39" spans="1:10" ht="18" customHeight="1" thickBot="1" x14ac:dyDescent="0.3">
      <c r="A39" s="39"/>
      <c r="B39" s="5" t="s">
        <v>28</v>
      </c>
      <c r="C39" s="5"/>
      <c r="D39" s="5"/>
      <c r="E39" s="5"/>
      <c r="F39" s="1"/>
      <c r="G39" s="18"/>
      <c r="H39" s="5" t="s">
        <v>40</v>
      </c>
      <c r="I39" s="5"/>
      <c r="J39" s="11"/>
    </row>
    <row r="40" spans="1:10" ht="15.75" thickBot="1" x14ac:dyDescent="0.3">
      <c r="A40" s="39"/>
      <c r="B40" s="5" t="s">
        <v>29</v>
      </c>
      <c r="C40" s="5"/>
      <c r="D40" s="5"/>
      <c r="E40" s="5"/>
      <c r="F40" s="1"/>
      <c r="G40" s="18"/>
      <c r="H40" s="23" t="s">
        <v>52</v>
      </c>
      <c r="I40" s="1"/>
      <c r="J40" s="74"/>
    </row>
    <row r="41" spans="1:10" ht="15" customHeight="1" thickBot="1" x14ac:dyDescent="0.3">
      <c r="A41" s="39"/>
      <c r="B41" s="72" t="s">
        <v>53</v>
      </c>
      <c r="C41" s="1"/>
      <c r="D41" s="66"/>
      <c r="E41" s="67"/>
      <c r="F41" s="1"/>
      <c r="G41" s="52" t="s">
        <v>30</v>
      </c>
      <c r="H41" s="24"/>
      <c r="I41" s="5"/>
      <c r="J41" s="11"/>
    </row>
    <row r="42" spans="1:10" ht="27" customHeight="1" x14ac:dyDescent="0.35">
      <c r="A42" s="40"/>
      <c r="B42" s="38"/>
      <c r="C42" s="38"/>
      <c r="D42" s="38"/>
      <c r="E42" s="30"/>
      <c r="F42" s="26"/>
      <c r="G42" s="37"/>
      <c r="H42" s="37"/>
      <c r="I42" s="38"/>
      <c r="J42" s="75"/>
    </row>
    <row r="43" spans="1:10" ht="15" customHeight="1" x14ac:dyDescent="0.35">
      <c r="A43" s="29" t="s">
        <v>21</v>
      </c>
      <c r="B43" s="30"/>
      <c r="C43" s="30"/>
      <c r="D43" s="30"/>
      <c r="E43" s="30"/>
      <c r="F43" s="38"/>
      <c r="G43" s="30" t="s">
        <v>22</v>
      </c>
      <c r="H43" s="30"/>
      <c r="I43" s="30"/>
      <c r="J43" s="41"/>
    </row>
    <row r="45" spans="1:10" ht="15.75" customHeight="1" x14ac:dyDescent="0.25"/>
    <row r="46" spans="1:10" ht="15.75" customHeight="1" x14ac:dyDescent="0.35">
      <c r="A46" s="25"/>
      <c r="B46" s="25"/>
      <c r="C46" s="26"/>
      <c r="D46" s="26"/>
      <c r="E46" s="26"/>
      <c r="F46" s="26"/>
      <c r="G46" s="27"/>
      <c r="H46" s="27"/>
      <c r="I46" s="5"/>
      <c r="J46" s="1"/>
    </row>
    <row r="47" spans="1:10" ht="15.75" customHeight="1" x14ac:dyDescent="0.25">
      <c r="A47" s="25"/>
      <c r="B47" s="1"/>
    </row>
  </sheetData>
  <mergeCells count="7">
    <mergeCell ref="A17:J17"/>
    <mergeCell ref="B36:E36"/>
    <mergeCell ref="D4:J4"/>
    <mergeCell ref="I10:J10"/>
    <mergeCell ref="A1:J1"/>
    <mergeCell ref="A2:J2"/>
    <mergeCell ref="A3:J3"/>
  </mergeCells>
  <pageMargins left="0.7" right="0.5" top="1" bottom="0.5" header="0.3" footer="0.1"/>
  <pageSetup fitToWidth="0" orientation="portrait" r:id="rId1"/>
  <headerFooter>
    <oddHeader>&amp;L&amp;G&amp;R&amp;"Times New Roman,Regular"&amp;12 550 25 1/2 Road
Grand Junction, CO  81505
Phone 970-242-5116</oddHeader>
    <oddFooter xml:space="preserve">&amp;L&amp;8*** Note:  All currency amounts are rounded to nearest whole dollar amount&amp;11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2020-08-07T15:04:35Z</cp:lastPrinted>
  <dcterms:created xsi:type="dcterms:W3CDTF">2019-04-05T02:21:22Z</dcterms:created>
  <dcterms:modified xsi:type="dcterms:W3CDTF">2021-07-16T19:06:03Z</dcterms:modified>
</cp:coreProperties>
</file>